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<sst xmlns="http://schemas.openxmlformats.org/spreadsheetml/2006/main" count="21" uniqueCount="21">
  <si>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</t>
  </si>
  <si>
    <t>k</t>
  </si>
  <si>
    <t>U</t>
  </si>
  <si>
    <t>V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</si>
  <si>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</si>
  <si>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</si>
  <si>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</si>
  <si>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</si>
  <si>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</si>
  <si>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</si>
  <si>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</si>
  <si>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</si>
  <si>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</si>
  <si>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 xml:space="preserve">    Ned50</t>
  </si>
  <si>
    <t>Lat A</t>
  </si>
  <si>
    <t>N</t>
  </si>
  <si>
    <t>Lon A</t>
  </si>
  <si>
    <t>W</t>
  </si>
  <si>
    <t>MODELO DE GEOIDE DESARROLLADO POR LA NIMA</t>
  </si>
  <si>
    <t>(Modelo que da la ondulación del geoide sobre el sistema ED50. RMS +/- 1 metro. 116 puntos)</t>
  </si>
  <si>
    <t>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</si>
</sst>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</numFmts>
  <fonts count="40">
    <font>
      <sz val="10"/>
      <name val="Arial"/>
      <family val="0"/>
    </font>
    <font>
      <b/>
      <sz val="10"/>
      <color indexed="48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24997000396251678"/>
      </bottom>
    </border>
    <border>
      <left>
        <color indexed="63"/>
      </left>
      <right style="thin">
        <color theme="9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9" tint="-0.24997000396251678"/>
      </top>
      <bottom style="thin">
        <color theme="9" tint="-0.24997000396251678"/>
      </bottom>
    </border>
    <border>
      <left>
        <color indexed="63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4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2" fillId="7" borderId="12" xfId="0" applyFont="1" applyFill="1" applyBorder="1" applyAlignment="1">
      <alignment/>
    </xf>
    <xf numFmtId="0" fontId="22" fillId="7" borderId="13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PageLayoutView="0" workbookViewId="0" topLeftCell="A1">
      <selection activeCell="L17" sqref="L17"/>
    </sheetView>
  </sheetViews>
  <sheetFormatPr defaultColWidth="11.421875" defaultRowHeight="12.75"/>
  <cols>
    <col min="1" max="1" width="2.421875" style="0" customWidth="1"/>
    <col min="2" max="2" width="3.57421875" style="0" customWidth="1"/>
    <col min="4" max="4" width="6.00390625" style="0" customWidth="1"/>
    <col min="5" max="5" width="7.7109375" style="0" customWidth="1"/>
    <col min="7" max="7" width="4.421875" style="0" customWidth="1"/>
    <col min="10" max="10" width="3.140625" style="0" customWidth="1"/>
  </cols>
  <sheetData>
    <row r="1" ht="18">
      <c r="C1" s="2" t="s">
        <v>18</v>
      </c>
    </row>
    <row r="2" ht="12.75">
      <c r="C2" t="s">
        <v>19</v>
      </c>
    </row>
    <row r="5" spans="3:8" ht="12.75">
      <c r="C5" s="1" t="s">
        <v>14</v>
      </c>
      <c r="D5" s="3">
        <v>42</v>
      </c>
      <c r="E5" s="3">
        <v>6</v>
      </c>
      <c r="F5" s="4">
        <v>28.789</v>
      </c>
      <c r="G5" s="5" t="s">
        <v>15</v>
      </c>
      <c r="H5" s="1">
        <f>IF(G5="N",(((F5/60)+E5)/60+D5),-((((F5/60)+E5)/60)+D5))</f>
        <v>42.107996944444444</v>
      </c>
    </row>
    <row r="6" spans="3:8" ht="12.75">
      <c r="C6" s="1" t="s">
        <v>16</v>
      </c>
      <c r="D6" s="3">
        <v>8</v>
      </c>
      <c r="E6" s="3">
        <v>53</v>
      </c>
      <c r="F6" s="4">
        <v>23.6431</v>
      </c>
      <c r="G6" s="5" t="s">
        <v>17</v>
      </c>
      <c r="H6" s="1">
        <f>IF(G6="E",(((F6/60)+E6)/60+D6),-(((F6/60)+E6)/60+D6))</f>
        <v>-8.88990086111111</v>
      </c>
    </row>
    <row r="8" spans="2:6" ht="12.75">
      <c r="B8" t="s">
        <v>1</v>
      </c>
      <c r="C8">
        <v>0.05235988</v>
      </c>
      <c r="E8" t="s">
        <v>4</v>
      </c>
      <c r="F8">
        <f>6.243-7.665*C9+12.177*C10+12.886*C9^2-15.822*C9*C10</f>
        <v>-6.479388163471677</v>
      </c>
    </row>
    <row r="9" spans="2:6" ht="12.75">
      <c r="B9" t="s">
        <v>2</v>
      </c>
      <c r="C9">
        <f>C8*(H5-52)</f>
        <v>-0.5179440929485222</v>
      </c>
      <c r="E9" t="s">
        <v>5</v>
      </c>
      <c r="F9">
        <f>-28.812*C10^2+276.22*C9^3-26.228*C9^2*C10-29.689*C10^3</f>
        <v>-30.880118854260786</v>
      </c>
    </row>
    <row r="10" spans="2:6" ht="12.75">
      <c r="B10" t="s">
        <v>3</v>
      </c>
      <c r="C10">
        <f>C8*(H6-10)</f>
        <v>-0.9890729422996742</v>
      </c>
      <c r="E10" t="s">
        <v>6</v>
      </c>
      <c r="F10">
        <f>-77.289*C9^4-64.583*C9*C10^3+40.908*C10^4-971.154*C9^5</f>
        <v>37.42056101709872</v>
      </c>
    </row>
    <row r="11" spans="5:6" ht="12.75">
      <c r="E11" t="s">
        <v>7</v>
      </c>
      <c r="F11">
        <f>136.704*C9*C10^4+169.545*C9^3*C10^3+14.103*C10^6</f>
        <v>-31.763457207057648</v>
      </c>
    </row>
    <row r="12" spans="5:6" ht="12.75">
      <c r="E12" t="s">
        <v>8</v>
      </c>
      <c r="F12">
        <f>1495.212*C9^7-585.474*C9^3*C10^4+78.974*C9^8</f>
        <v>63.309544605666105</v>
      </c>
    </row>
    <row r="13" spans="5:6" ht="12.75">
      <c r="E13" t="s">
        <v>9</v>
      </c>
      <c r="F13">
        <f>-83.519*C9^2*C10^6-805.496*C9^9+435.717*C9^4*C10^5</f>
        <v>-48.49608404988899</v>
      </c>
    </row>
    <row r="14" spans="5:6" ht="12.75">
      <c r="E14" t="s">
        <v>10</v>
      </c>
      <c r="F14">
        <f>496.171*C9^7*C10^4-13.104*C9^6*C10^5</f>
        <v>-4.508689203268711</v>
      </c>
    </row>
    <row r="15" spans="5:9" ht="12.75">
      <c r="E15" t="s">
        <v>11</v>
      </c>
      <c r="F15">
        <f>-493.747*C9^6*C10^6-211.226*C9^9*C10^5+675.597*C9^7*C10^7</f>
        <v>-3.2050236272346613</v>
      </c>
      <c r="H15" s="6"/>
      <c r="I15" s="6"/>
    </row>
    <row r="16" spans="5:10" ht="12.75">
      <c r="E16" t="s">
        <v>12</v>
      </c>
      <c r="F16">
        <f>-255.127*C9^9*C10^6-193.052*C9^9*C10^8</f>
        <v>1.115019073231343</v>
      </c>
      <c r="G16" s="7"/>
      <c r="H16" s="8" t="s">
        <v>13</v>
      </c>
      <c r="I16" s="9">
        <f>SUM(F8:F16)</f>
        <v>-23.4876364091863</v>
      </c>
      <c r="J16" s="9" t="s">
        <v>20</v>
      </c>
    </row>
    <row r="31" ht="12.75">
      <c r="E31" t="s">
        <v>0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Seccion</dc:creator>
  <cp:keywords/>
  <dc:description/>
  <cp:lastModifiedBy>Casa</cp:lastModifiedBy>
  <dcterms:created xsi:type="dcterms:W3CDTF">2001-07-20T18:52:44Z</dcterms:created>
  <dcterms:modified xsi:type="dcterms:W3CDTF">2013-11-16T20:38:03Z</dcterms:modified>
  <cp:category/>
  <cp:version/>
  <cp:contentType/>
  <cp:contentStatus/>
</cp:coreProperties>
</file>